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075" windowHeight="9795" activeTab="4"/>
  </bookViews>
  <sheets>
    <sheet name="BASE YEAR" sheetId="1" r:id="rId1"/>
    <sheet name="OPTION YEAR 1" sheetId="2" r:id="rId2"/>
    <sheet name="OPTION YEAR 2" sheetId="3" r:id="rId3"/>
    <sheet name="OPTION YEAR 3" sheetId="4" r:id="rId4"/>
    <sheet name="OPTION YEAR 4" sheetId="5" r:id="rId5"/>
  </sheets>
  <definedNames>
    <definedName name="_xlnm.Print_Area" localSheetId="4">'OPTION YEAR 4'!$A$1:$E$27</definedName>
  </definedNames>
  <calcPr fullCalcOnLoad="1"/>
</workbook>
</file>

<file path=xl/sharedStrings.xml><?xml version="1.0" encoding="utf-8"?>
<sst xmlns="http://schemas.openxmlformats.org/spreadsheetml/2006/main" count="225" uniqueCount="69">
  <si>
    <t>Description</t>
  </si>
  <si>
    <t>Monthly Total Price</t>
  </si>
  <si>
    <t>*Cost will be based on volume per note processed, irrespective of denomination and number of pick-ups per month</t>
  </si>
  <si>
    <t xml:space="preserve"> </t>
  </si>
  <si>
    <t>200,001-400,000</t>
  </si>
  <si>
    <t>400,001-600,000</t>
  </si>
  <si>
    <t>600,001-800,000</t>
  </si>
  <si>
    <t>800,001-1,000,000</t>
  </si>
  <si>
    <t>1,200,001-1,400,000</t>
  </si>
  <si>
    <t>0-200,000</t>
  </si>
  <si>
    <t>BASE YEAR</t>
  </si>
  <si>
    <t>Transaction Unit Price (Coin)</t>
  </si>
  <si>
    <t>0-100,000</t>
  </si>
  <si>
    <t>100,001-200,000</t>
  </si>
  <si>
    <t>300,001-400,000</t>
  </si>
  <si>
    <t>200,001-300,000</t>
  </si>
  <si>
    <t>400,001-500,000</t>
  </si>
  <si>
    <t>500,001-600,000</t>
  </si>
  <si>
    <t>600,001-700,000</t>
  </si>
  <si>
    <t>Revenue Processing (Coin)</t>
  </si>
  <si>
    <t>SEEKING CONTRACTOR TO PROCESS RAIL AND BUS COIN</t>
  </si>
  <si>
    <t>SEEKING CONTRACTOR TO PROCESS RAIL AND BUS CURRENCY</t>
  </si>
  <si>
    <t>Monthly Volume (per note/coin processed)</t>
  </si>
  <si>
    <t>Volume - Currency (Monthly)</t>
  </si>
  <si>
    <t>Volume - Coin (Monthly)</t>
  </si>
  <si>
    <t>1,000,001-1,200,000</t>
  </si>
  <si>
    <t>0-400,000</t>
  </si>
  <si>
    <t>400,001-800,000</t>
  </si>
  <si>
    <t>800,001-1,200,000</t>
  </si>
  <si>
    <t>1,200,000-1,600,000</t>
  </si>
  <si>
    <t>1,600,001-2,000,000</t>
  </si>
  <si>
    <t>2,000,001-2,400,000</t>
  </si>
  <si>
    <t>2,400,001-2,800,000</t>
  </si>
  <si>
    <t>500,000-1,000,000</t>
  </si>
  <si>
    <t>1,500,001-2,000,000</t>
  </si>
  <si>
    <t>2,000,001-2,500,000</t>
  </si>
  <si>
    <t>2,500,001-3,000,000</t>
  </si>
  <si>
    <t>3,000,001-3,500,000</t>
  </si>
  <si>
    <t>3,500,001-4,000,000</t>
  </si>
  <si>
    <t>4,000,000+</t>
  </si>
  <si>
    <t>0-3,000,000</t>
  </si>
  <si>
    <t>3,000,001-6,000,000</t>
  </si>
  <si>
    <t>6,000,001-9,000,000</t>
  </si>
  <si>
    <t>9,000,001-12,000,000</t>
  </si>
  <si>
    <t>12,000,001-15,000,000</t>
  </si>
  <si>
    <t>15,000,001-18,000,000</t>
  </si>
  <si>
    <t>18,000,001+</t>
  </si>
  <si>
    <t>0-5,000,000</t>
  </si>
  <si>
    <t>5,000,001-10,000,000</t>
  </si>
  <si>
    <t>10,000,001-15,000,000</t>
  </si>
  <si>
    <t>15,000,001-20,000,000</t>
  </si>
  <si>
    <t>20,000,001-25,000,000</t>
  </si>
  <si>
    <t>30,000,001-35,000,000</t>
  </si>
  <si>
    <t>35,000,001+</t>
  </si>
  <si>
    <t>0-8,000,000</t>
  </si>
  <si>
    <t>8,000,001-16,000,000</t>
  </si>
  <si>
    <t>16,000,001-24,000,000</t>
  </si>
  <si>
    <t>24,000,001-32,000,000</t>
  </si>
  <si>
    <t>32,000,001-40,000,000</t>
  </si>
  <si>
    <t>40,000,001-48,000,000</t>
  </si>
  <si>
    <t>48,000,001+</t>
  </si>
  <si>
    <t>RFP: CQ15116</t>
  </si>
  <si>
    <t>Revenue Processing (Note)</t>
  </si>
  <si>
    <t>OPTION YEAR 1</t>
  </si>
  <si>
    <t>OPTION YEAR 2</t>
  </si>
  <si>
    <t>OPTION YEAR 3</t>
  </si>
  <si>
    <t>OPTION YEAR 4</t>
  </si>
  <si>
    <t>Transaction Unit Price (Note)</t>
  </si>
  <si>
    <t>(Transaction Price)*(Monthly Volume)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</si>
</sst>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&quot;$&quot;* #,##0.000_);_(&quot;$&quot;* \(#,##0.000\);_(&quot;$&quot;* &quot;-&quot;??_);_(@_)"/>
    <numFmt numFmtId="171" formatCode="_(&quot;$&quot;* #,##0.000_);_(&quot;$&quot;* \(#,##0.000\);_(&quot;$&quot;* &quot;-&quot;???_);_(@_)"/>
    <numFmt numFmtId="172" formatCode="0.0%"/>
    <numFmt numFmtId="173" formatCode="&quot;$&quot;#,##0.00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(* #,##0.000_);_(* \(#,##0.000\);_(* &quot;-&quot;?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9" fillId="0" borderId="0" xfId="0" applyFont="1" applyAlignment="1">
      <alignment/>
    </xf>
    <xf numFmtId="43" fontId="39" fillId="0" borderId="0" xfId="42" applyFont="1" applyAlignment="1">
      <alignment/>
    </xf>
    <xf numFmtId="10" fontId="39" fillId="0" borderId="0" xfId="57" applyNumberFormat="1" applyFont="1" applyAlignment="1">
      <alignment/>
    </xf>
    <xf numFmtId="0" fontId="40" fillId="0" borderId="0" xfId="0" applyFont="1" applyAlignment="1">
      <alignment horizontal="center"/>
    </xf>
    <xf numFmtId="10" fontId="40" fillId="0" borderId="0" xfId="57" applyNumberFormat="1" applyFont="1" applyAlignment="1">
      <alignment horizontal="center"/>
    </xf>
    <xf numFmtId="0" fontId="39" fillId="0" borderId="0" xfId="0" applyFont="1" applyAlignment="1">
      <alignment vertical="center"/>
    </xf>
    <xf numFmtId="0" fontId="41" fillId="0" borderId="10" xfId="0" applyFont="1" applyBorder="1" applyAlignment="1">
      <alignment/>
    </xf>
    <xf numFmtId="0" fontId="39" fillId="0" borderId="11" xfId="0" applyFont="1" applyBorder="1" applyAlignment="1">
      <alignment/>
    </xf>
    <xf numFmtId="10" fontId="39" fillId="0" borderId="11" xfId="57" applyNumberFormat="1" applyFont="1" applyBorder="1" applyAlignment="1">
      <alignment/>
    </xf>
    <xf numFmtId="0" fontId="39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8" fontId="39" fillId="0" borderId="0" xfId="0" applyNumberFormat="1" applyFont="1" applyAlignment="1">
      <alignment/>
    </xf>
    <xf numFmtId="173" fontId="39" fillId="0" borderId="0" xfId="0" applyNumberFormat="1" applyFont="1" applyAlignment="1">
      <alignment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3" fontId="40" fillId="0" borderId="18" xfId="0" applyNumberFormat="1" applyFont="1" applyFill="1" applyBorder="1" applyAlignment="1">
      <alignment horizontal="center" vertical="center"/>
    </xf>
    <xf numFmtId="3" fontId="40" fillId="0" borderId="19" xfId="0" applyNumberFormat="1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8" fontId="40" fillId="0" borderId="20" xfId="0" applyNumberFormat="1" applyFont="1" applyFill="1" applyBorder="1" applyAlignment="1">
      <alignment horizontal="center" vertical="center"/>
    </xf>
    <xf numFmtId="8" fontId="40" fillId="0" borderId="21" xfId="0" applyNumberFormat="1" applyFont="1" applyFill="1" applyBorder="1" applyAlignment="1">
      <alignment horizontal="center" vertical="center"/>
    </xf>
    <xf numFmtId="3" fontId="40" fillId="0" borderId="22" xfId="0" applyNumberFormat="1" applyFont="1" applyBorder="1" applyAlignment="1">
      <alignment horizontal="center" vertical="center"/>
    </xf>
    <xf numFmtId="3" fontId="40" fillId="0" borderId="23" xfId="0" applyNumberFormat="1" applyFont="1" applyBorder="1" applyAlignment="1">
      <alignment horizontal="center" vertical="center"/>
    </xf>
    <xf numFmtId="173" fontId="40" fillId="0" borderId="17" xfId="57" applyNumberFormat="1" applyFont="1" applyBorder="1" applyAlignment="1">
      <alignment horizontal="center" vertical="center"/>
    </xf>
    <xf numFmtId="173" fontId="40" fillId="0" borderId="16" xfId="57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3" fontId="40" fillId="0" borderId="25" xfId="0" applyNumberFormat="1" applyFont="1" applyFill="1" applyBorder="1" applyAlignment="1">
      <alignment horizontal="center" vertical="center"/>
    </xf>
    <xf numFmtId="3" fontId="40" fillId="0" borderId="23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73" fontId="40" fillId="0" borderId="15" xfId="57" applyNumberFormat="1" applyFont="1" applyFill="1" applyBorder="1" applyAlignment="1">
      <alignment horizontal="center" vertical="center"/>
    </xf>
    <xf numFmtId="173" fontId="40" fillId="0" borderId="16" xfId="57" applyNumberFormat="1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10" fontId="42" fillId="0" borderId="13" xfId="57" applyNumberFormat="1" applyFont="1" applyBorder="1" applyAlignment="1">
      <alignment horizontal="center" vertical="center" wrapText="1"/>
    </xf>
    <xf numFmtId="10" fontId="42" fillId="0" borderId="28" xfId="57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10" fontId="42" fillId="0" borderId="14" xfId="57" applyNumberFormat="1" applyFont="1" applyBorder="1" applyAlignment="1">
      <alignment horizontal="center" vertical="center" wrapText="1"/>
    </xf>
    <xf numFmtId="173" fontId="40" fillId="0" borderId="27" xfId="57" applyNumberFormat="1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8" fontId="40" fillId="0" borderId="34" xfId="0" applyNumberFormat="1" applyFont="1" applyFill="1" applyBorder="1" applyAlignment="1">
      <alignment horizontal="center" vertical="center"/>
    </xf>
    <xf numFmtId="8" fontId="40" fillId="0" borderId="35" xfId="0" applyNumberFormat="1" applyFont="1" applyFill="1" applyBorder="1" applyAlignment="1">
      <alignment horizontal="center" vertical="center"/>
    </xf>
    <xf numFmtId="173" fontId="40" fillId="0" borderId="17" xfId="57" applyNumberFormat="1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3" fontId="40" fillId="0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="97" zoomScaleNormal="97" zoomScalePageLayoutView="0" workbookViewId="0" topLeftCell="A1">
      <selection activeCell="D1" sqref="D1:E16384"/>
    </sheetView>
  </sheetViews>
  <sheetFormatPr defaultColWidth="8.8515625" defaultRowHeight="15"/>
  <cols>
    <col min="1" max="1" width="20.28125" style="1" customWidth="1"/>
    <col min="2" max="2" width="79.28125" style="1" customWidth="1"/>
    <col min="3" max="3" width="18.00390625" style="3" customWidth="1"/>
    <col min="4" max="4" width="21.00390625" style="1" customWidth="1"/>
    <col min="5" max="5" width="8.8515625" style="1" customWidth="1"/>
    <col min="6" max="6" width="12.421875" style="1" bestFit="1" customWidth="1"/>
    <col min="7" max="16384" width="8.8515625" style="1" customWidth="1"/>
  </cols>
  <sheetData>
    <row r="1" spans="1:4" ht="15">
      <c r="A1" s="7" t="s">
        <v>61</v>
      </c>
      <c r="B1" s="8"/>
      <c r="C1" s="9"/>
      <c r="D1" s="10"/>
    </row>
    <row r="2" spans="1:4" ht="18" customHeight="1">
      <c r="A2" s="45" t="s">
        <v>10</v>
      </c>
      <c r="B2" s="46"/>
      <c r="C2" s="46"/>
      <c r="D2" s="47"/>
    </row>
    <row r="3" spans="1:4" ht="30.75" customHeight="1" thickBot="1">
      <c r="A3" s="48" t="s">
        <v>22</v>
      </c>
      <c r="B3" s="49"/>
      <c r="C3" s="49"/>
      <c r="D3" s="50"/>
    </row>
    <row r="4" spans="1:4" ht="21.75" customHeight="1">
      <c r="A4" s="46" t="s">
        <v>62</v>
      </c>
      <c r="B4" s="46"/>
      <c r="C4" s="46"/>
      <c r="D4" s="46"/>
    </row>
    <row r="5" spans="1:4" ht="21.75" customHeight="1" thickBot="1">
      <c r="A5" s="49"/>
      <c r="B5" s="49"/>
      <c r="C5" s="49"/>
      <c r="D5" s="49"/>
    </row>
    <row r="6" spans="1:4" ht="27" customHeight="1">
      <c r="A6" s="55" t="s">
        <v>23</v>
      </c>
      <c r="B6" s="38" t="s">
        <v>0</v>
      </c>
      <c r="C6" s="40" t="s">
        <v>67</v>
      </c>
      <c r="D6" s="11" t="s">
        <v>1</v>
      </c>
    </row>
    <row r="7" spans="1:4" ht="40.5" customHeight="1" thickBot="1">
      <c r="A7" s="56"/>
      <c r="B7" s="39"/>
      <c r="C7" s="41"/>
      <c r="D7" s="12" t="s">
        <v>68</v>
      </c>
    </row>
    <row r="8" spans="1:4" ht="14.25" customHeight="1">
      <c r="A8" s="19" t="s">
        <v>12</v>
      </c>
      <c r="B8" s="16" t="s">
        <v>21</v>
      </c>
      <c r="C8" s="35">
        <v>0</v>
      </c>
      <c r="D8" s="23">
        <f>C8*100000</f>
        <v>0</v>
      </c>
    </row>
    <row r="9" spans="1:4" ht="15" thickBot="1">
      <c r="A9" s="20"/>
      <c r="B9" s="17"/>
      <c r="C9" s="36"/>
      <c r="D9" s="24"/>
    </row>
    <row r="10" spans="1:4" ht="14.25" customHeight="1">
      <c r="A10" s="21" t="s">
        <v>13</v>
      </c>
      <c r="B10" s="18" t="s">
        <v>21</v>
      </c>
      <c r="C10" s="27">
        <v>0</v>
      </c>
      <c r="D10" s="23">
        <f>C10*200000</f>
        <v>0</v>
      </c>
    </row>
    <row r="11" spans="1:4" ht="14.25" customHeight="1" thickBot="1">
      <c r="A11" s="22"/>
      <c r="B11" s="17"/>
      <c r="C11" s="28"/>
      <c r="D11" s="24"/>
    </row>
    <row r="12" spans="1:4" ht="14.25" customHeight="1">
      <c r="A12" s="21" t="s">
        <v>15</v>
      </c>
      <c r="B12" s="18" t="s">
        <v>21</v>
      </c>
      <c r="C12" s="27">
        <v>0</v>
      </c>
      <c r="D12" s="23">
        <f>C12*300000</f>
        <v>0</v>
      </c>
    </row>
    <row r="13" spans="1:4" ht="14.25" customHeight="1" thickBot="1">
      <c r="A13" s="22"/>
      <c r="B13" s="17"/>
      <c r="C13" s="28"/>
      <c r="D13" s="24"/>
    </row>
    <row r="14" spans="1:4" ht="14.25" customHeight="1">
      <c r="A14" s="21" t="s">
        <v>14</v>
      </c>
      <c r="B14" s="18" t="s">
        <v>21</v>
      </c>
      <c r="C14" s="27">
        <v>0</v>
      </c>
      <c r="D14" s="23">
        <f>C14*400000</f>
        <v>0</v>
      </c>
    </row>
    <row r="15" spans="1:4" ht="14.25" customHeight="1" thickBot="1">
      <c r="A15" s="22"/>
      <c r="B15" s="17"/>
      <c r="C15" s="28"/>
      <c r="D15" s="24"/>
    </row>
    <row r="16" spans="1:4" ht="14.25" customHeight="1">
      <c r="A16" s="21" t="s">
        <v>16</v>
      </c>
      <c r="B16" s="18" t="s">
        <v>21</v>
      </c>
      <c r="C16" s="27">
        <v>0</v>
      </c>
      <c r="D16" s="23">
        <f>C16*500000</f>
        <v>0</v>
      </c>
    </row>
    <row r="17" spans="1:4" ht="14.25" customHeight="1" thickBot="1">
      <c r="A17" s="22"/>
      <c r="B17" s="17"/>
      <c r="C17" s="28"/>
      <c r="D17" s="24"/>
    </row>
    <row r="18" spans="1:4" ht="14.25" customHeight="1">
      <c r="A18" s="21" t="s">
        <v>17</v>
      </c>
      <c r="B18" s="18" t="s">
        <v>21</v>
      </c>
      <c r="C18" s="27">
        <v>0</v>
      </c>
      <c r="D18" s="23">
        <f>C18*600000</f>
        <v>0</v>
      </c>
    </row>
    <row r="19" spans="1:4" ht="14.25" customHeight="1" thickBot="1">
      <c r="A19" s="22"/>
      <c r="B19" s="17"/>
      <c r="C19" s="28"/>
      <c r="D19" s="24"/>
    </row>
    <row r="20" spans="1:4" ht="14.25" customHeight="1">
      <c r="A20" s="29" t="s">
        <v>18</v>
      </c>
      <c r="B20" s="18" t="s">
        <v>21</v>
      </c>
      <c r="C20" s="27">
        <v>0</v>
      </c>
      <c r="D20" s="23">
        <f>C20*700000</f>
        <v>0</v>
      </c>
    </row>
    <row r="21" spans="1:4" ht="14.25" customHeight="1" thickBot="1">
      <c r="A21" s="30"/>
      <c r="B21" s="37"/>
      <c r="C21" s="44"/>
      <c r="D21" s="24"/>
    </row>
    <row r="22" spans="1:4" s="6" customFormat="1" ht="21.75" customHeight="1">
      <c r="A22" s="46" t="s">
        <v>19</v>
      </c>
      <c r="B22" s="46"/>
      <c r="C22" s="46"/>
      <c r="D22" s="46"/>
    </row>
    <row r="23" spans="1:4" s="6" customFormat="1" ht="21.75" customHeight="1" thickBot="1">
      <c r="A23" s="49"/>
      <c r="B23" s="49"/>
      <c r="C23" s="49"/>
      <c r="D23" s="49"/>
    </row>
    <row r="24" spans="1:4" s="6" customFormat="1" ht="26.25" customHeight="1">
      <c r="A24" s="55" t="s">
        <v>24</v>
      </c>
      <c r="B24" s="42" t="s">
        <v>0</v>
      </c>
      <c r="C24" s="43" t="s">
        <v>11</v>
      </c>
      <c r="D24" s="12" t="s">
        <v>1</v>
      </c>
    </row>
    <row r="25" spans="1:4" s="6" customFormat="1" ht="42" customHeight="1" thickBot="1">
      <c r="A25" s="56"/>
      <c r="B25" s="39"/>
      <c r="C25" s="41"/>
      <c r="D25" s="12" t="s">
        <v>68</v>
      </c>
    </row>
    <row r="26" spans="1:4" s="6" customFormat="1" ht="14.25">
      <c r="A26" s="33" t="s">
        <v>40</v>
      </c>
      <c r="B26" s="16" t="s">
        <v>20</v>
      </c>
      <c r="C26" s="35">
        <v>0</v>
      </c>
      <c r="D26" s="23">
        <f>C26*3000000</f>
        <v>0</v>
      </c>
    </row>
    <row r="27" spans="1:4" ht="15" thickBot="1">
      <c r="A27" s="34"/>
      <c r="B27" s="17"/>
      <c r="C27" s="36"/>
      <c r="D27" s="24"/>
    </row>
    <row r="28" spans="1:4" ht="14.25">
      <c r="A28" s="31" t="s">
        <v>41</v>
      </c>
      <c r="B28" s="18" t="s">
        <v>20</v>
      </c>
      <c r="C28" s="27">
        <v>0</v>
      </c>
      <c r="D28" s="23">
        <f>C28*6000000</f>
        <v>0</v>
      </c>
    </row>
    <row r="29" spans="1:4" ht="15" thickBot="1">
      <c r="A29" s="32"/>
      <c r="B29" s="17"/>
      <c r="C29" s="28"/>
      <c r="D29" s="24"/>
    </row>
    <row r="30" spans="1:4" ht="14.25">
      <c r="A30" s="25" t="s">
        <v>42</v>
      </c>
      <c r="B30" s="18" t="s">
        <v>20</v>
      </c>
      <c r="C30" s="27">
        <v>0</v>
      </c>
      <c r="D30" s="23">
        <f>C30*9000000</f>
        <v>0</v>
      </c>
    </row>
    <row r="31" spans="1:4" ht="15" thickBot="1">
      <c r="A31" s="26"/>
      <c r="B31" s="17"/>
      <c r="C31" s="28"/>
      <c r="D31" s="24"/>
    </row>
    <row r="32" spans="1:4" ht="14.25">
      <c r="A32" s="25" t="s">
        <v>43</v>
      </c>
      <c r="B32" s="18" t="s">
        <v>20</v>
      </c>
      <c r="C32" s="27">
        <v>0</v>
      </c>
      <c r="D32" s="23">
        <f>C32*12000000</f>
        <v>0</v>
      </c>
    </row>
    <row r="33" spans="1:6" ht="15" thickBot="1">
      <c r="A33" s="26"/>
      <c r="B33" s="17"/>
      <c r="C33" s="28"/>
      <c r="D33" s="24"/>
      <c r="F33" s="15" t="s">
        <v>3</v>
      </c>
    </row>
    <row r="34" spans="1:4" ht="14.25">
      <c r="A34" s="25" t="s">
        <v>44</v>
      </c>
      <c r="B34" s="18" t="s">
        <v>20</v>
      </c>
      <c r="C34" s="27">
        <v>0</v>
      </c>
      <c r="D34" s="23">
        <f>C34*15000000</f>
        <v>0</v>
      </c>
    </row>
    <row r="35" spans="1:4" ht="15" thickBot="1">
      <c r="A35" s="26"/>
      <c r="B35" s="17"/>
      <c r="C35" s="28"/>
      <c r="D35" s="24"/>
    </row>
    <row r="36" spans="1:4" ht="14.25">
      <c r="A36" s="25" t="s">
        <v>45</v>
      </c>
      <c r="B36" s="18" t="s">
        <v>20</v>
      </c>
      <c r="C36" s="27">
        <v>0</v>
      </c>
      <c r="D36" s="23">
        <f>C36*18000000</f>
        <v>0</v>
      </c>
    </row>
    <row r="37" spans="1:4" ht="15" thickBot="1">
      <c r="A37" s="26"/>
      <c r="B37" s="17"/>
      <c r="C37" s="28"/>
      <c r="D37" s="24"/>
    </row>
    <row r="38" spans="1:4" ht="14.25">
      <c r="A38" s="51" t="s">
        <v>46</v>
      </c>
      <c r="B38" s="53" t="s">
        <v>20</v>
      </c>
      <c r="C38" s="27">
        <v>0</v>
      </c>
      <c r="D38" s="23">
        <f>C38*18000001</f>
        <v>0</v>
      </c>
    </row>
    <row r="39" spans="1:4" ht="15" thickBot="1">
      <c r="A39" s="52"/>
      <c r="B39" s="37"/>
      <c r="C39" s="44"/>
      <c r="D39" s="24"/>
    </row>
    <row r="40" spans="1:4" ht="14.25">
      <c r="A40" s="4"/>
      <c r="B40" s="4"/>
      <c r="C40" s="5"/>
      <c r="D40" s="4"/>
    </row>
    <row r="41" spans="1:4" ht="14.25" customHeight="1">
      <c r="A41" s="54" t="s">
        <v>2</v>
      </c>
      <c r="B41" s="54"/>
      <c r="C41" s="54"/>
      <c r="D41" s="54"/>
    </row>
  </sheetData>
  <sheetProtection/>
  <protectedRanges>
    <protectedRange sqref="C26:C39 C8:C21" name="Range1_3"/>
  </protectedRanges>
  <mergeCells count="67">
    <mergeCell ref="A41:D41"/>
    <mergeCell ref="A4:D5"/>
    <mergeCell ref="A6:A7"/>
    <mergeCell ref="A24:A25"/>
    <mergeCell ref="A22:D23"/>
    <mergeCell ref="D36:D37"/>
    <mergeCell ref="A34:A35"/>
    <mergeCell ref="A2:D2"/>
    <mergeCell ref="A3:D3"/>
    <mergeCell ref="A38:A39"/>
    <mergeCell ref="B38:B39"/>
    <mergeCell ref="C38:C39"/>
    <mergeCell ref="D38:D39"/>
    <mergeCell ref="A36:A37"/>
    <mergeCell ref="B36:B37"/>
    <mergeCell ref="C36:C37"/>
    <mergeCell ref="D34:D35"/>
    <mergeCell ref="D14:D15"/>
    <mergeCell ref="D16:D17"/>
    <mergeCell ref="D18:D19"/>
    <mergeCell ref="D20:D21"/>
    <mergeCell ref="C24:C25"/>
    <mergeCell ref="C20:C21"/>
    <mergeCell ref="B34:B35"/>
    <mergeCell ref="C34:C35"/>
    <mergeCell ref="B6:B7"/>
    <mergeCell ref="C6:C7"/>
    <mergeCell ref="D8:D9"/>
    <mergeCell ref="D10:D11"/>
    <mergeCell ref="D12:D13"/>
    <mergeCell ref="C8:C9"/>
    <mergeCell ref="C10:C11"/>
    <mergeCell ref="C12:C13"/>
    <mergeCell ref="B26:B27"/>
    <mergeCell ref="C26:C27"/>
    <mergeCell ref="B18:B19"/>
    <mergeCell ref="B20:B21"/>
    <mergeCell ref="C18:C19"/>
    <mergeCell ref="C14:C15"/>
    <mergeCell ref="C16:C17"/>
    <mergeCell ref="B24:B25"/>
    <mergeCell ref="B30:B31"/>
    <mergeCell ref="C30:C31"/>
    <mergeCell ref="B16:B17"/>
    <mergeCell ref="A18:A19"/>
    <mergeCell ref="D26:D27"/>
    <mergeCell ref="A28:A29"/>
    <mergeCell ref="B28:B29"/>
    <mergeCell ref="C28:C29"/>
    <mergeCell ref="D28:D29"/>
    <mergeCell ref="A26:A27"/>
    <mergeCell ref="D30:D31"/>
    <mergeCell ref="A32:A33"/>
    <mergeCell ref="B32:B33"/>
    <mergeCell ref="C32:C33"/>
    <mergeCell ref="D32:D33"/>
    <mergeCell ref="A12:A13"/>
    <mergeCell ref="A14:A15"/>
    <mergeCell ref="A16:A17"/>
    <mergeCell ref="A20:A21"/>
    <mergeCell ref="A30:A31"/>
    <mergeCell ref="B8:B9"/>
    <mergeCell ref="B10:B11"/>
    <mergeCell ref="B12:B13"/>
    <mergeCell ref="B14:B15"/>
    <mergeCell ref="A8:A9"/>
    <mergeCell ref="A10:A11"/>
  </mergeCells>
  <printOptions horizontalCentered="1"/>
  <pageMargins left="0.45" right="0.45" top="0.5" bottom="0.5" header="0.3" footer="0.3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1" sqref="D1:E16384"/>
    </sheetView>
  </sheetViews>
  <sheetFormatPr defaultColWidth="8.8515625" defaultRowHeight="15"/>
  <cols>
    <col min="1" max="1" width="20.7109375" style="1" customWidth="1"/>
    <col min="2" max="2" width="79.28125" style="1" customWidth="1"/>
    <col min="3" max="3" width="18.00390625" style="3" customWidth="1"/>
    <col min="4" max="4" width="21.00390625" style="1" customWidth="1"/>
    <col min="5" max="16384" width="8.8515625" style="1" customWidth="1"/>
  </cols>
  <sheetData>
    <row r="1" spans="1:4" ht="15">
      <c r="A1" s="7" t="s">
        <v>61</v>
      </c>
      <c r="B1" s="8"/>
      <c r="C1" s="9"/>
      <c r="D1" s="10"/>
    </row>
    <row r="2" spans="1:4" ht="18" customHeight="1">
      <c r="A2" s="45" t="s">
        <v>63</v>
      </c>
      <c r="B2" s="46"/>
      <c r="C2" s="46"/>
      <c r="D2" s="47"/>
    </row>
    <row r="3" spans="1:4" ht="30.75" customHeight="1" thickBot="1">
      <c r="A3" s="48" t="s">
        <v>22</v>
      </c>
      <c r="B3" s="49"/>
      <c r="C3" s="49"/>
      <c r="D3" s="50"/>
    </row>
    <row r="4" spans="1:4" ht="21.75" customHeight="1">
      <c r="A4" s="46" t="s">
        <v>62</v>
      </c>
      <c r="B4" s="46"/>
      <c r="C4" s="46"/>
      <c r="D4" s="46"/>
    </row>
    <row r="5" spans="1:4" ht="21.75" customHeight="1" thickBot="1">
      <c r="A5" s="49"/>
      <c r="B5" s="49"/>
      <c r="C5" s="49"/>
      <c r="D5" s="49"/>
    </row>
    <row r="6" spans="1:4" ht="27" customHeight="1">
      <c r="A6" s="55" t="s">
        <v>23</v>
      </c>
      <c r="B6" s="38" t="s">
        <v>0</v>
      </c>
      <c r="C6" s="40" t="s">
        <v>67</v>
      </c>
      <c r="D6" s="13" t="s">
        <v>1</v>
      </c>
    </row>
    <row r="7" spans="1:4" ht="40.5" customHeight="1" thickBot="1">
      <c r="A7" s="56"/>
      <c r="B7" s="39"/>
      <c r="C7" s="41"/>
      <c r="D7" s="12" t="s">
        <v>68</v>
      </c>
    </row>
    <row r="8" spans="1:4" ht="14.25" customHeight="1">
      <c r="A8" s="19" t="s">
        <v>9</v>
      </c>
      <c r="B8" s="16" t="s">
        <v>21</v>
      </c>
      <c r="C8" s="35">
        <v>0</v>
      </c>
      <c r="D8" s="23">
        <f>C8*200000</f>
        <v>0</v>
      </c>
    </row>
    <row r="9" spans="1:4" ht="15" thickBot="1">
      <c r="A9" s="20"/>
      <c r="B9" s="17"/>
      <c r="C9" s="36"/>
      <c r="D9" s="24"/>
    </row>
    <row r="10" spans="1:4" ht="14.25" customHeight="1">
      <c r="A10" s="21" t="s">
        <v>4</v>
      </c>
      <c r="B10" s="18" t="s">
        <v>21</v>
      </c>
      <c r="C10" s="27">
        <v>0</v>
      </c>
      <c r="D10" s="23">
        <f>C10*400000</f>
        <v>0</v>
      </c>
    </row>
    <row r="11" spans="1:4" ht="14.25" customHeight="1" thickBot="1">
      <c r="A11" s="22"/>
      <c r="B11" s="17"/>
      <c r="C11" s="28"/>
      <c r="D11" s="24"/>
    </row>
    <row r="12" spans="1:4" ht="14.25" customHeight="1">
      <c r="A12" s="21" t="s">
        <v>5</v>
      </c>
      <c r="B12" s="18" t="s">
        <v>21</v>
      </c>
      <c r="C12" s="27">
        <v>0</v>
      </c>
      <c r="D12" s="23">
        <f>C12*600000</f>
        <v>0</v>
      </c>
    </row>
    <row r="13" spans="1:4" ht="14.25" customHeight="1" thickBot="1">
      <c r="A13" s="22"/>
      <c r="B13" s="17"/>
      <c r="C13" s="28"/>
      <c r="D13" s="24"/>
    </row>
    <row r="14" spans="1:4" ht="14.25" customHeight="1">
      <c r="A14" s="21" t="s">
        <v>6</v>
      </c>
      <c r="B14" s="18" t="s">
        <v>21</v>
      </c>
      <c r="C14" s="27">
        <v>0</v>
      </c>
      <c r="D14" s="23">
        <f>C14*800000</f>
        <v>0</v>
      </c>
    </row>
    <row r="15" spans="1:4" ht="14.25" customHeight="1" thickBot="1">
      <c r="A15" s="22"/>
      <c r="B15" s="17"/>
      <c r="C15" s="28"/>
      <c r="D15" s="24"/>
    </row>
    <row r="16" spans="1:4" ht="14.25" customHeight="1">
      <c r="A16" s="21" t="s">
        <v>7</v>
      </c>
      <c r="B16" s="18" t="s">
        <v>21</v>
      </c>
      <c r="C16" s="27">
        <v>0</v>
      </c>
      <c r="D16" s="23">
        <f>C16*1000000</f>
        <v>0</v>
      </c>
    </row>
    <row r="17" spans="1:4" ht="14.25" customHeight="1" thickBot="1">
      <c r="A17" s="22"/>
      <c r="B17" s="17"/>
      <c r="C17" s="28"/>
      <c r="D17" s="24"/>
    </row>
    <row r="18" spans="1:4" ht="14.25" customHeight="1">
      <c r="A18" s="21" t="s">
        <v>25</v>
      </c>
      <c r="B18" s="18" t="s">
        <v>21</v>
      </c>
      <c r="C18" s="27">
        <v>0</v>
      </c>
      <c r="D18" s="23">
        <f>C18*1200000</f>
        <v>0</v>
      </c>
    </row>
    <row r="19" spans="1:4" ht="14.25" customHeight="1" thickBot="1">
      <c r="A19" s="22"/>
      <c r="B19" s="17"/>
      <c r="C19" s="28"/>
      <c r="D19" s="24"/>
    </row>
    <row r="20" spans="1:4" ht="14.25" customHeight="1">
      <c r="A20" s="29" t="s">
        <v>8</v>
      </c>
      <c r="B20" s="18" t="s">
        <v>21</v>
      </c>
      <c r="C20" s="27">
        <v>0</v>
      </c>
      <c r="D20" s="23">
        <f>C20*1400000</f>
        <v>0</v>
      </c>
    </row>
    <row r="21" spans="1:4" ht="14.25" customHeight="1" thickBot="1">
      <c r="A21" s="30"/>
      <c r="B21" s="37"/>
      <c r="C21" s="44"/>
      <c r="D21" s="24"/>
    </row>
    <row r="22" spans="1:4" s="6" customFormat="1" ht="21.75" customHeight="1">
      <c r="A22" s="46" t="s">
        <v>19</v>
      </c>
      <c r="B22" s="46"/>
      <c r="C22" s="46"/>
      <c r="D22" s="46"/>
    </row>
    <row r="23" spans="1:4" s="6" customFormat="1" ht="21.75" customHeight="1" thickBot="1">
      <c r="A23" s="49"/>
      <c r="B23" s="49"/>
      <c r="C23" s="49"/>
      <c r="D23" s="49"/>
    </row>
    <row r="24" spans="1:4" s="6" customFormat="1" ht="26.25" customHeight="1">
      <c r="A24" s="55" t="s">
        <v>24</v>
      </c>
      <c r="B24" s="42" t="s">
        <v>0</v>
      </c>
      <c r="C24" s="43" t="s">
        <v>11</v>
      </c>
      <c r="D24" s="12" t="s">
        <v>1</v>
      </c>
    </row>
    <row r="25" spans="1:4" s="6" customFormat="1" ht="42" customHeight="1" thickBot="1">
      <c r="A25" s="56"/>
      <c r="B25" s="39"/>
      <c r="C25" s="43"/>
      <c r="D25" s="12" t="s">
        <v>68</v>
      </c>
    </row>
    <row r="26" spans="1:4" s="6" customFormat="1" ht="14.25">
      <c r="A26" s="33" t="s">
        <v>47</v>
      </c>
      <c r="B26" s="16" t="s">
        <v>20</v>
      </c>
      <c r="C26" s="59">
        <v>0</v>
      </c>
      <c r="D26" s="23">
        <f>C26*5000000</f>
        <v>0</v>
      </c>
    </row>
    <row r="27" spans="1:4" ht="14.25">
      <c r="A27" s="34"/>
      <c r="B27" s="17"/>
      <c r="C27" s="36"/>
      <c r="D27" s="24"/>
    </row>
    <row r="28" spans="1:4" ht="14.25">
      <c r="A28" s="31" t="s">
        <v>48</v>
      </c>
      <c r="B28" s="18" t="s">
        <v>20</v>
      </c>
      <c r="C28" s="27">
        <v>0</v>
      </c>
      <c r="D28" s="57">
        <f>C28*10000000</f>
        <v>0</v>
      </c>
    </row>
    <row r="29" spans="1:4" ht="14.25">
      <c r="A29" s="32"/>
      <c r="B29" s="17"/>
      <c r="C29" s="28"/>
      <c r="D29" s="24"/>
    </row>
    <row r="30" spans="1:4" ht="14.25">
      <c r="A30" s="25" t="s">
        <v>49</v>
      </c>
      <c r="B30" s="18" t="s">
        <v>20</v>
      </c>
      <c r="C30" s="27">
        <v>0</v>
      </c>
      <c r="D30" s="57">
        <f>C30*15000000</f>
        <v>0</v>
      </c>
    </row>
    <row r="31" spans="1:4" ht="14.25">
      <c r="A31" s="26"/>
      <c r="B31" s="17"/>
      <c r="C31" s="28"/>
      <c r="D31" s="24"/>
    </row>
    <row r="32" spans="1:4" ht="14.25">
      <c r="A32" s="25" t="s">
        <v>50</v>
      </c>
      <c r="B32" s="18" t="s">
        <v>20</v>
      </c>
      <c r="C32" s="27">
        <v>0</v>
      </c>
      <c r="D32" s="57">
        <f>C32*20000000</f>
        <v>0</v>
      </c>
    </row>
    <row r="33" spans="1:4" ht="14.25">
      <c r="A33" s="26"/>
      <c r="B33" s="17"/>
      <c r="C33" s="28"/>
      <c r="D33" s="24"/>
    </row>
    <row r="34" spans="1:4" ht="14.25">
      <c r="A34" s="25" t="s">
        <v>51</v>
      </c>
      <c r="B34" s="18" t="s">
        <v>20</v>
      </c>
      <c r="C34" s="27">
        <v>0</v>
      </c>
      <c r="D34" s="57">
        <f>C34*25000000</f>
        <v>0</v>
      </c>
    </row>
    <row r="35" spans="1:4" ht="14.25">
      <c r="A35" s="26"/>
      <c r="B35" s="17"/>
      <c r="C35" s="28"/>
      <c r="D35" s="24"/>
    </row>
    <row r="36" spans="1:4" ht="14.25">
      <c r="A36" s="25" t="s">
        <v>52</v>
      </c>
      <c r="B36" s="18" t="s">
        <v>20</v>
      </c>
      <c r="C36" s="27">
        <v>0</v>
      </c>
      <c r="D36" s="57">
        <f>C36*35000000</f>
        <v>0</v>
      </c>
    </row>
    <row r="37" spans="1:4" ht="14.25">
      <c r="A37" s="26"/>
      <c r="B37" s="17"/>
      <c r="C37" s="28"/>
      <c r="D37" s="24"/>
    </row>
    <row r="38" spans="1:4" ht="14.25">
      <c r="A38" s="51" t="s">
        <v>53</v>
      </c>
      <c r="B38" s="53" t="s">
        <v>20</v>
      </c>
      <c r="C38" s="27">
        <v>0</v>
      </c>
      <c r="D38" s="57">
        <f>C38*35000001</f>
        <v>0</v>
      </c>
    </row>
    <row r="39" spans="1:4" ht="15" thickBot="1">
      <c r="A39" s="52"/>
      <c r="B39" s="37"/>
      <c r="C39" s="44"/>
      <c r="D39" s="58"/>
    </row>
    <row r="40" spans="1:4" ht="14.25">
      <c r="A40" s="4"/>
      <c r="B40" s="4"/>
      <c r="C40" s="5"/>
      <c r="D40" s="4"/>
    </row>
    <row r="41" spans="1:4" ht="14.25" customHeight="1">
      <c r="A41" s="54" t="s">
        <v>2</v>
      </c>
      <c r="B41" s="54"/>
      <c r="C41" s="54"/>
      <c r="D41" s="54"/>
    </row>
  </sheetData>
  <sheetProtection/>
  <protectedRanges>
    <protectedRange sqref="C8:C21" name="Range1_3_1"/>
    <protectedRange sqref="C26:C39" name="Range1_3_2"/>
  </protectedRanges>
  <mergeCells count="67">
    <mergeCell ref="A2:D2"/>
    <mergeCell ref="A3:D3"/>
    <mergeCell ref="A4:D5"/>
    <mergeCell ref="A6:A7"/>
    <mergeCell ref="B6:B7"/>
    <mergeCell ref="A16:A17"/>
    <mergeCell ref="B16:B17"/>
    <mergeCell ref="C6:C7"/>
    <mergeCell ref="D8:D9"/>
    <mergeCell ref="A10:A11"/>
    <mergeCell ref="B10:B11"/>
    <mergeCell ref="C10:C11"/>
    <mergeCell ref="D10:D11"/>
    <mergeCell ref="A8:A9"/>
    <mergeCell ref="B8:B9"/>
    <mergeCell ref="C8:C9"/>
    <mergeCell ref="A12:A13"/>
    <mergeCell ref="B12:B13"/>
    <mergeCell ref="C12:C13"/>
    <mergeCell ref="D12:D13"/>
    <mergeCell ref="A14:A15"/>
    <mergeCell ref="B14:B15"/>
    <mergeCell ref="C14:C15"/>
    <mergeCell ref="D14:D15"/>
    <mergeCell ref="D20:D21"/>
    <mergeCell ref="A22:D23"/>
    <mergeCell ref="C16:C17"/>
    <mergeCell ref="D16:D17"/>
    <mergeCell ref="A18:A19"/>
    <mergeCell ref="B18:B19"/>
    <mergeCell ref="C18:C19"/>
    <mergeCell ref="D18:D19"/>
    <mergeCell ref="A24:A25"/>
    <mergeCell ref="B24:B25"/>
    <mergeCell ref="C24:C25"/>
    <mergeCell ref="A20:A21"/>
    <mergeCell ref="B20:B21"/>
    <mergeCell ref="C20:C21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A38:A39"/>
    <mergeCell ref="B38:B39"/>
    <mergeCell ref="C38:C39"/>
    <mergeCell ref="D38:D39"/>
    <mergeCell ref="A41:D41"/>
    <mergeCell ref="A34:A35"/>
    <mergeCell ref="B34:B35"/>
    <mergeCell ref="C34:C35"/>
    <mergeCell ref="D34:D35"/>
    <mergeCell ref="A36:A3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1" sqref="D1:E16384"/>
    </sheetView>
  </sheetViews>
  <sheetFormatPr defaultColWidth="8.8515625" defaultRowHeight="15"/>
  <cols>
    <col min="1" max="1" width="20.7109375" style="1" customWidth="1"/>
    <col min="2" max="2" width="79.28125" style="1" customWidth="1"/>
    <col min="3" max="3" width="18.00390625" style="3" customWidth="1"/>
    <col min="4" max="4" width="21.00390625" style="1" customWidth="1"/>
    <col min="5" max="6" width="8.8515625" style="1" customWidth="1"/>
    <col min="7" max="7" width="16.28125" style="1" bestFit="1" customWidth="1"/>
    <col min="8" max="16384" width="8.8515625" style="1" customWidth="1"/>
  </cols>
  <sheetData>
    <row r="1" spans="1:4" ht="15">
      <c r="A1" s="7" t="s">
        <v>61</v>
      </c>
      <c r="B1" s="8"/>
      <c r="C1" s="9"/>
      <c r="D1" s="10"/>
    </row>
    <row r="2" spans="1:4" ht="18" customHeight="1">
      <c r="A2" s="45" t="s">
        <v>64</v>
      </c>
      <c r="B2" s="46"/>
      <c r="C2" s="46"/>
      <c r="D2" s="47"/>
    </row>
    <row r="3" spans="1:4" ht="30.75" customHeight="1" thickBot="1">
      <c r="A3" s="48" t="s">
        <v>22</v>
      </c>
      <c r="B3" s="49"/>
      <c r="C3" s="49"/>
      <c r="D3" s="50"/>
    </row>
    <row r="4" spans="1:4" ht="21.75" customHeight="1">
      <c r="A4" s="46" t="s">
        <v>62</v>
      </c>
      <c r="B4" s="46"/>
      <c r="C4" s="46"/>
      <c r="D4" s="46"/>
    </row>
    <row r="5" spans="1:4" ht="21.75" customHeight="1" thickBot="1">
      <c r="A5" s="49"/>
      <c r="B5" s="49"/>
      <c r="C5" s="49"/>
      <c r="D5" s="49"/>
    </row>
    <row r="6" spans="1:4" ht="27" customHeight="1">
      <c r="A6" s="55" t="s">
        <v>23</v>
      </c>
      <c r="B6" s="38" t="s">
        <v>0</v>
      </c>
      <c r="C6" s="40" t="s">
        <v>67</v>
      </c>
      <c r="D6" s="13" t="s">
        <v>1</v>
      </c>
    </row>
    <row r="7" spans="1:4" ht="40.5" customHeight="1" thickBot="1">
      <c r="A7" s="56"/>
      <c r="B7" s="39"/>
      <c r="C7" s="41"/>
      <c r="D7" s="12" t="s">
        <v>68</v>
      </c>
    </row>
    <row r="8" spans="1:7" ht="14.25" customHeight="1">
      <c r="A8" s="61" t="s">
        <v>26</v>
      </c>
      <c r="B8" s="16" t="s">
        <v>21</v>
      </c>
      <c r="C8" s="35">
        <v>0</v>
      </c>
      <c r="D8" s="23">
        <f>C8*400000</f>
        <v>0</v>
      </c>
      <c r="G8" s="2" t="s">
        <v>3</v>
      </c>
    </row>
    <row r="9" spans="1:7" ht="15" thickBot="1">
      <c r="A9" s="32"/>
      <c r="B9" s="17"/>
      <c r="C9" s="36"/>
      <c r="D9" s="24"/>
      <c r="G9" s="2" t="s">
        <v>3</v>
      </c>
    </row>
    <row r="10" spans="1:4" ht="14.25" customHeight="1">
      <c r="A10" s="25" t="s">
        <v>27</v>
      </c>
      <c r="B10" s="18" t="s">
        <v>21</v>
      </c>
      <c r="C10" s="27">
        <v>0</v>
      </c>
      <c r="D10" s="23">
        <f>C10*800000</f>
        <v>0</v>
      </c>
    </row>
    <row r="11" spans="1:4" ht="14.25" customHeight="1" thickBot="1">
      <c r="A11" s="26"/>
      <c r="B11" s="17"/>
      <c r="C11" s="28"/>
      <c r="D11" s="24"/>
    </row>
    <row r="12" spans="1:7" ht="14.25" customHeight="1">
      <c r="A12" s="25" t="s">
        <v>28</v>
      </c>
      <c r="B12" s="18" t="s">
        <v>21</v>
      </c>
      <c r="C12" s="27">
        <v>0</v>
      </c>
      <c r="D12" s="23">
        <f>C12*1200000</f>
        <v>0</v>
      </c>
      <c r="G12" s="15" t="s">
        <v>3</v>
      </c>
    </row>
    <row r="13" spans="1:4" ht="14.25" customHeight="1" thickBot="1">
      <c r="A13" s="26"/>
      <c r="B13" s="17"/>
      <c r="C13" s="28"/>
      <c r="D13" s="24"/>
    </row>
    <row r="14" spans="1:4" ht="14.25" customHeight="1">
      <c r="A14" s="25" t="s">
        <v>29</v>
      </c>
      <c r="B14" s="18" t="s">
        <v>21</v>
      </c>
      <c r="C14" s="27">
        <v>0</v>
      </c>
      <c r="D14" s="23">
        <f>C14*1600000</f>
        <v>0</v>
      </c>
    </row>
    <row r="15" spans="1:4" ht="14.25" customHeight="1" thickBot="1">
      <c r="A15" s="26"/>
      <c r="B15" s="17"/>
      <c r="C15" s="28"/>
      <c r="D15" s="24"/>
    </row>
    <row r="16" spans="1:4" ht="14.25" customHeight="1">
      <c r="A16" s="25" t="s">
        <v>30</v>
      </c>
      <c r="B16" s="18" t="s">
        <v>21</v>
      </c>
      <c r="C16" s="27">
        <v>0</v>
      </c>
      <c r="D16" s="23">
        <f>C16*2000000</f>
        <v>0</v>
      </c>
    </row>
    <row r="17" spans="1:4" ht="14.25" customHeight="1" thickBot="1">
      <c r="A17" s="26"/>
      <c r="B17" s="17"/>
      <c r="C17" s="28"/>
      <c r="D17" s="24"/>
    </row>
    <row r="18" spans="1:4" ht="14.25" customHeight="1">
      <c r="A18" s="51" t="s">
        <v>31</v>
      </c>
      <c r="B18" s="18" t="s">
        <v>21</v>
      </c>
      <c r="C18" s="27">
        <v>0</v>
      </c>
      <c r="D18" s="23">
        <f>C18*2400000</f>
        <v>0</v>
      </c>
    </row>
    <row r="19" spans="1:4" ht="14.25" customHeight="1" thickBot="1">
      <c r="A19" s="60"/>
      <c r="B19" s="17"/>
      <c r="C19" s="28"/>
      <c r="D19" s="24"/>
    </row>
    <row r="20" spans="1:4" ht="14.25" customHeight="1">
      <c r="A20" s="51" t="s">
        <v>32</v>
      </c>
      <c r="B20" s="18" t="s">
        <v>21</v>
      </c>
      <c r="C20" s="27">
        <v>0</v>
      </c>
      <c r="D20" s="23">
        <f>C20*2800000</f>
        <v>0</v>
      </c>
    </row>
    <row r="21" spans="1:4" ht="14.25" customHeight="1" thickBot="1">
      <c r="A21" s="52"/>
      <c r="B21" s="37"/>
      <c r="C21" s="44"/>
      <c r="D21" s="24"/>
    </row>
    <row r="22" spans="1:4" s="6" customFormat="1" ht="21.75" customHeight="1">
      <c r="A22" s="46" t="s">
        <v>19</v>
      </c>
      <c r="B22" s="46"/>
      <c r="C22" s="46"/>
      <c r="D22" s="46"/>
    </row>
    <row r="23" spans="1:4" s="6" customFormat="1" ht="21.75" customHeight="1" thickBot="1">
      <c r="A23" s="49"/>
      <c r="B23" s="49"/>
      <c r="C23" s="49"/>
      <c r="D23" s="49"/>
    </row>
    <row r="24" spans="1:4" s="6" customFormat="1" ht="26.25" customHeight="1">
      <c r="A24" s="55" t="s">
        <v>24</v>
      </c>
      <c r="B24" s="42" t="s">
        <v>0</v>
      </c>
      <c r="C24" s="43" t="s">
        <v>11</v>
      </c>
      <c r="D24" s="12" t="s">
        <v>1</v>
      </c>
    </row>
    <row r="25" spans="1:4" s="6" customFormat="1" ht="42" customHeight="1" thickBot="1">
      <c r="A25" s="56"/>
      <c r="B25" s="39"/>
      <c r="C25" s="43"/>
      <c r="D25" s="12" t="s">
        <v>68</v>
      </c>
    </row>
    <row r="26" spans="1:4" s="6" customFormat="1" ht="14.25">
      <c r="A26" s="33" t="s">
        <v>47</v>
      </c>
      <c r="B26" s="16" t="s">
        <v>20</v>
      </c>
      <c r="C26" s="59">
        <v>0</v>
      </c>
      <c r="D26" s="23">
        <f>C26*5000000</f>
        <v>0</v>
      </c>
    </row>
    <row r="27" spans="1:4" ht="14.25">
      <c r="A27" s="34"/>
      <c r="B27" s="17"/>
      <c r="C27" s="36"/>
      <c r="D27" s="24"/>
    </row>
    <row r="28" spans="1:4" ht="14.25">
      <c r="A28" s="31" t="s">
        <v>48</v>
      </c>
      <c r="B28" s="18" t="s">
        <v>20</v>
      </c>
      <c r="C28" s="27">
        <v>0</v>
      </c>
      <c r="D28" s="57">
        <f>C28*10000000</f>
        <v>0</v>
      </c>
    </row>
    <row r="29" spans="1:4" ht="14.25">
      <c r="A29" s="32"/>
      <c r="B29" s="17"/>
      <c r="C29" s="28"/>
      <c r="D29" s="24"/>
    </row>
    <row r="30" spans="1:4" ht="14.25">
      <c r="A30" s="25" t="s">
        <v>49</v>
      </c>
      <c r="B30" s="18" t="s">
        <v>20</v>
      </c>
      <c r="C30" s="27">
        <v>0</v>
      </c>
      <c r="D30" s="57">
        <f>C30*15000000</f>
        <v>0</v>
      </c>
    </row>
    <row r="31" spans="1:4" ht="14.25">
      <c r="A31" s="26"/>
      <c r="B31" s="17"/>
      <c r="C31" s="28"/>
      <c r="D31" s="24"/>
    </row>
    <row r="32" spans="1:4" ht="14.25">
      <c r="A32" s="25" t="s">
        <v>50</v>
      </c>
      <c r="B32" s="18" t="s">
        <v>20</v>
      </c>
      <c r="C32" s="27">
        <v>0</v>
      </c>
      <c r="D32" s="57">
        <f>C32*20000000</f>
        <v>0</v>
      </c>
    </row>
    <row r="33" spans="1:4" ht="14.25">
      <c r="A33" s="26"/>
      <c r="B33" s="17"/>
      <c r="C33" s="28"/>
      <c r="D33" s="24"/>
    </row>
    <row r="34" spans="1:4" ht="14.25">
      <c r="A34" s="25" t="s">
        <v>51</v>
      </c>
      <c r="B34" s="18" t="s">
        <v>20</v>
      </c>
      <c r="C34" s="27">
        <v>0</v>
      </c>
      <c r="D34" s="57">
        <f>C34*25000000</f>
        <v>0</v>
      </c>
    </row>
    <row r="35" spans="1:4" ht="14.25">
      <c r="A35" s="26"/>
      <c r="B35" s="17"/>
      <c r="C35" s="28"/>
      <c r="D35" s="24"/>
    </row>
    <row r="36" spans="1:4" ht="14.25">
      <c r="A36" s="25" t="s">
        <v>52</v>
      </c>
      <c r="B36" s="18" t="s">
        <v>20</v>
      </c>
      <c r="C36" s="27">
        <v>0</v>
      </c>
      <c r="D36" s="57">
        <f>C36*35000000</f>
        <v>0</v>
      </c>
    </row>
    <row r="37" spans="1:4" ht="14.25">
      <c r="A37" s="26"/>
      <c r="B37" s="17"/>
      <c r="C37" s="28"/>
      <c r="D37" s="24"/>
    </row>
    <row r="38" spans="1:4" ht="14.25">
      <c r="A38" s="51" t="s">
        <v>53</v>
      </c>
      <c r="B38" s="53" t="s">
        <v>20</v>
      </c>
      <c r="C38" s="27">
        <v>0</v>
      </c>
      <c r="D38" s="57">
        <f>C38*35000001</f>
        <v>0</v>
      </c>
    </row>
    <row r="39" spans="1:4" ht="15" thickBot="1">
      <c r="A39" s="52"/>
      <c r="B39" s="37"/>
      <c r="C39" s="44"/>
      <c r="D39" s="58"/>
    </row>
    <row r="40" spans="1:4" ht="14.25">
      <c r="A40" s="4"/>
      <c r="B40" s="4"/>
      <c r="C40" s="5"/>
      <c r="D40" s="4"/>
    </row>
    <row r="41" spans="1:4" ht="14.25" customHeight="1">
      <c r="A41" s="54" t="s">
        <v>2</v>
      </c>
      <c r="B41" s="54"/>
      <c r="C41" s="54"/>
      <c r="D41" s="54"/>
    </row>
  </sheetData>
  <sheetProtection/>
  <protectedRanges>
    <protectedRange sqref="C8:C21" name="Range1_3_1"/>
    <protectedRange sqref="C26:C39" name="Range1_3_2"/>
  </protectedRanges>
  <mergeCells count="67">
    <mergeCell ref="C10:C11"/>
    <mergeCell ref="D10:D11"/>
    <mergeCell ref="A2:D2"/>
    <mergeCell ref="A3:D3"/>
    <mergeCell ref="A4:D5"/>
    <mergeCell ref="A6:A7"/>
    <mergeCell ref="B6:B7"/>
    <mergeCell ref="C6:C7"/>
    <mergeCell ref="A8:A9"/>
    <mergeCell ref="A12:A13"/>
    <mergeCell ref="B12:B13"/>
    <mergeCell ref="C12:C13"/>
    <mergeCell ref="D12:D13"/>
    <mergeCell ref="B8:B9"/>
    <mergeCell ref="C8:C9"/>
    <mergeCell ref="D8:D9"/>
    <mergeCell ref="A10:A11"/>
    <mergeCell ref="B10:B11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D23"/>
    <mergeCell ref="A24:A25"/>
    <mergeCell ref="B24:B25"/>
    <mergeCell ref="C24:C25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A38:A39"/>
    <mergeCell ref="B38:B39"/>
    <mergeCell ref="C38:C39"/>
    <mergeCell ref="D38:D39"/>
    <mergeCell ref="A41:D41"/>
    <mergeCell ref="A34:A35"/>
    <mergeCell ref="B34:B35"/>
    <mergeCell ref="C34:C35"/>
    <mergeCell ref="D34:D35"/>
    <mergeCell ref="A36:A3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1" sqref="D1:E16384"/>
    </sheetView>
  </sheetViews>
  <sheetFormatPr defaultColWidth="8.8515625" defaultRowHeight="15"/>
  <cols>
    <col min="1" max="1" width="22.140625" style="1" customWidth="1"/>
    <col min="2" max="2" width="79.28125" style="1" customWidth="1"/>
    <col min="3" max="3" width="18.00390625" style="3" customWidth="1"/>
    <col min="4" max="4" width="21.00390625" style="1" customWidth="1"/>
    <col min="5" max="16384" width="8.8515625" style="1" customWidth="1"/>
  </cols>
  <sheetData>
    <row r="1" spans="1:4" ht="15">
      <c r="A1" s="7" t="s">
        <v>61</v>
      </c>
      <c r="B1" s="8"/>
      <c r="C1" s="9"/>
      <c r="D1" s="10"/>
    </row>
    <row r="2" spans="1:4" ht="18" customHeight="1">
      <c r="A2" s="45" t="s">
        <v>65</v>
      </c>
      <c r="B2" s="46"/>
      <c r="C2" s="46"/>
      <c r="D2" s="47"/>
    </row>
    <row r="3" spans="1:4" ht="30.75" customHeight="1" thickBot="1">
      <c r="A3" s="48" t="s">
        <v>22</v>
      </c>
      <c r="B3" s="49"/>
      <c r="C3" s="49"/>
      <c r="D3" s="50"/>
    </row>
    <row r="4" spans="1:4" ht="21.75" customHeight="1">
      <c r="A4" s="46" t="s">
        <v>62</v>
      </c>
      <c r="B4" s="46"/>
      <c r="C4" s="46"/>
      <c r="D4" s="46"/>
    </row>
    <row r="5" spans="1:4" ht="21.75" customHeight="1" thickBot="1">
      <c r="A5" s="49"/>
      <c r="B5" s="49"/>
      <c r="C5" s="49"/>
      <c r="D5" s="49"/>
    </row>
    <row r="6" spans="1:4" ht="27" customHeight="1">
      <c r="A6" s="55" t="s">
        <v>23</v>
      </c>
      <c r="B6" s="38" t="s">
        <v>0</v>
      </c>
      <c r="C6" s="40" t="s">
        <v>67</v>
      </c>
      <c r="D6" s="13" t="s">
        <v>1</v>
      </c>
    </row>
    <row r="7" spans="1:4" ht="40.5" customHeight="1" thickBot="1">
      <c r="A7" s="56"/>
      <c r="B7" s="39"/>
      <c r="C7" s="41"/>
      <c r="D7" s="12" t="s">
        <v>68</v>
      </c>
    </row>
    <row r="8" spans="1:4" ht="14.25" customHeight="1">
      <c r="A8" s="31" t="s">
        <v>33</v>
      </c>
      <c r="B8" s="16" t="s">
        <v>21</v>
      </c>
      <c r="C8" s="35">
        <v>0</v>
      </c>
      <c r="D8" s="23">
        <f>C8*1000000</f>
        <v>0</v>
      </c>
    </row>
    <row r="9" spans="1:4" ht="15" thickBot="1">
      <c r="A9" s="32"/>
      <c r="B9" s="17"/>
      <c r="C9" s="36"/>
      <c r="D9" s="24"/>
    </row>
    <row r="10" spans="1:4" ht="14.25" customHeight="1">
      <c r="A10" s="25" t="s">
        <v>34</v>
      </c>
      <c r="B10" s="18" t="s">
        <v>21</v>
      </c>
      <c r="C10" s="27">
        <v>0</v>
      </c>
      <c r="D10" s="23">
        <f>C10*2000000</f>
        <v>0</v>
      </c>
    </row>
    <row r="11" spans="1:4" ht="14.25" customHeight="1" thickBot="1">
      <c r="A11" s="26"/>
      <c r="B11" s="17"/>
      <c r="C11" s="28"/>
      <c r="D11" s="24"/>
    </row>
    <row r="12" spans="1:4" ht="14.25" customHeight="1">
      <c r="A12" s="25" t="s">
        <v>35</v>
      </c>
      <c r="B12" s="18" t="s">
        <v>21</v>
      </c>
      <c r="C12" s="27">
        <v>0</v>
      </c>
      <c r="D12" s="23">
        <f>C12*2500000</f>
        <v>0</v>
      </c>
    </row>
    <row r="13" spans="1:4" ht="14.25" customHeight="1" thickBot="1">
      <c r="A13" s="26"/>
      <c r="B13" s="17"/>
      <c r="C13" s="28"/>
      <c r="D13" s="24"/>
    </row>
    <row r="14" spans="1:4" ht="14.25" customHeight="1">
      <c r="A14" s="25" t="s">
        <v>36</v>
      </c>
      <c r="B14" s="18" t="s">
        <v>21</v>
      </c>
      <c r="C14" s="27">
        <v>0</v>
      </c>
      <c r="D14" s="23">
        <f>C14*3000000</f>
        <v>0</v>
      </c>
    </row>
    <row r="15" spans="1:4" ht="14.25" customHeight="1" thickBot="1">
      <c r="A15" s="26"/>
      <c r="B15" s="17"/>
      <c r="C15" s="28"/>
      <c r="D15" s="24"/>
    </row>
    <row r="16" spans="1:4" ht="14.25" customHeight="1">
      <c r="A16" s="25" t="s">
        <v>37</v>
      </c>
      <c r="B16" s="18" t="s">
        <v>21</v>
      </c>
      <c r="C16" s="27">
        <v>0</v>
      </c>
      <c r="D16" s="23">
        <f>C16*3500000</f>
        <v>0</v>
      </c>
    </row>
    <row r="17" spans="1:4" ht="14.25" customHeight="1" thickBot="1">
      <c r="A17" s="26"/>
      <c r="B17" s="17"/>
      <c r="C17" s="28"/>
      <c r="D17" s="24"/>
    </row>
    <row r="18" spans="1:4" ht="14.25" customHeight="1">
      <c r="A18" s="51" t="s">
        <v>38</v>
      </c>
      <c r="B18" s="18" t="s">
        <v>21</v>
      </c>
      <c r="C18" s="27">
        <v>0</v>
      </c>
      <c r="D18" s="23">
        <f>C18*4000000</f>
        <v>0</v>
      </c>
    </row>
    <row r="19" spans="1:4" ht="14.25" customHeight="1" thickBot="1">
      <c r="A19" s="60"/>
      <c r="B19" s="17"/>
      <c r="C19" s="28"/>
      <c r="D19" s="24"/>
    </row>
    <row r="20" spans="1:4" ht="14.25" customHeight="1">
      <c r="A20" s="51" t="s">
        <v>39</v>
      </c>
      <c r="B20" s="18" t="s">
        <v>21</v>
      </c>
      <c r="C20" s="27">
        <v>0</v>
      </c>
      <c r="D20" s="23">
        <f>C20*4000000</f>
        <v>0</v>
      </c>
    </row>
    <row r="21" spans="1:4" ht="14.25" customHeight="1" thickBot="1">
      <c r="A21" s="52"/>
      <c r="B21" s="37"/>
      <c r="C21" s="44"/>
      <c r="D21" s="24"/>
    </row>
    <row r="22" spans="1:4" s="6" customFormat="1" ht="21.75" customHeight="1">
      <c r="A22" s="46" t="s">
        <v>19</v>
      </c>
      <c r="B22" s="46"/>
      <c r="C22" s="46"/>
      <c r="D22" s="46"/>
    </row>
    <row r="23" spans="1:4" s="6" customFormat="1" ht="21.75" customHeight="1" thickBot="1">
      <c r="A23" s="49"/>
      <c r="B23" s="49"/>
      <c r="C23" s="49"/>
      <c r="D23" s="49"/>
    </row>
    <row r="24" spans="1:4" s="6" customFormat="1" ht="26.25" customHeight="1">
      <c r="A24" s="55" t="s">
        <v>24</v>
      </c>
      <c r="B24" s="42" t="s">
        <v>0</v>
      </c>
      <c r="C24" s="43" t="s">
        <v>11</v>
      </c>
      <c r="D24" s="12" t="s">
        <v>1</v>
      </c>
    </row>
    <row r="25" spans="1:4" s="6" customFormat="1" ht="42" customHeight="1" thickBot="1">
      <c r="A25" s="56"/>
      <c r="B25" s="39"/>
      <c r="C25" s="43"/>
      <c r="D25" s="12" t="s">
        <v>68</v>
      </c>
    </row>
    <row r="26" spans="1:4" s="6" customFormat="1" ht="14.25">
      <c r="A26" s="33" t="s">
        <v>54</v>
      </c>
      <c r="B26" s="16" t="s">
        <v>20</v>
      </c>
      <c r="C26" s="59">
        <v>0</v>
      </c>
      <c r="D26" s="23">
        <f>C26*8000000</f>
        <v>0</v>
      </c>
    </row>
    <row r="27" spans="1:4" ht="14.25">
      <c r="A27" s="34"/>
      <c r="B27" s="17"/>
      <c r="C27" s="36"/>
      <c r="D27" s="24"/>
    </row>
    <row r="28" spans="1:4" ht="14.25">
      <c r="A28" s="31" t="s">
        <v>55</v>
      </c>
      <c r="B28" s="18" t="s">
        <v>20</v>
      </c>
      <c r="C28" s="27">
        <v>0</v>
      </c>
      <c r="D28" s="57">
        <f>C28*16000000</f>
        <v>0</v>
      </c>
    </row>
    <row r="29" spans="1:4" ht="14.25">
      <c r="A29" s="32"/>
      <c r="B29" s="17"/>
      <c r="C29" s="28"/>
      <c r="D29" s="24"/>
    </row>
    <row r="30" spans="1:4" ht="14.25">
      <c r="A30" s="25" t="s">
        <v>56</v>
      </c>
      <c r="B30" s="18" t="s">
        <v>20</v>
      </c>
      <c r="C30" s="27">
        <v>0</v>
      </c>
      <c r="D30" s="57">
        <f>C30*24000000</f>
        <v>0</v>
      </c>
    </row>
    <row r="31" spans="1:4" ht="14.25">
      <c r="A31" s="26"/>
      <c r="B31" s="17"/>
      <c r="C31" s="28"/>
      <c r="D31" s="24"/>
    </row>
    <row r="32" spans="1:4" ht="14.25">
      <c r="A32" s="25" t="s">
        <v>57</v>
      </c>
      <c r="B32" s="18" t="s">
        <v>20</v>
      </c>
      <c r="C32" s="27">
        <v>0</v>
      </c>
      <c r="D32" s="57">
        <f>C32*32000000</f>
        <v>0</v>
      </c>
    </row>
    <row r="33" spans="1:4" ht="14.25">
      <c r="A33" s="26"/>
      <c r="B33" s="17"/>
      <c r="C33" s="28"/>
      <c r="D33" s="24"/>
    </row>
    <row r="34" spans="1:4" ht="14.25">
      <c r="A34" s="25" t="s">
        <v>58</v>
      </c>
      <c r="B34" s="18" t="s">
        <v>20</v>
      </c>
      <c r="C34" s="27">
        <v>0</v>
      </c>
      <c r="D34" s="57">
        <f>C34*40000000</f>
        <v>0</v>
      </c>
    </row>
    <row r="35" spans="1:4" ht="14.25">
      <c r="A35" s="26"/>
      <c r="B35" s="17"/>
      <c r="C35" s="28"/>
      <c r="D35" s="24"/>
    </row>
    <row r="36" spans="1:4" ht="14.25">
      <c r="A36" s="25" t="s">
        <v>59</v>
      </c>
      <c r="B36" s="18" t="s">
        <v>20</v>
      </c>
      <c r="C36" s="27">
        <v>0</v>
      </c>
      <c r="D36" s="57">
        <f>C36*48000000</f>
        <v>0</v>
      </c>
    </row>
    <row r="37" spans="1:4" ht="14.25">
      <c r="A37" s="26"/>
      <c r="B37" s="17"/>
      <c r="C37" s="28"/>
      <c r="D37" s="24"/>
    </row>
    <row r="38" spans="1:4" ht="14.25">
      <c r="A38" s="51" t="s">
        <v>60</v>
      </c>
      <c r="B38" s="53" t="s">
        <v>20</v>
      </c>
      <c r="C38" s="27">
        <v>0</v>
      </c>
      <c r="D38" s="57">
        <f>C38*48000001</f>
        <v>0</v>
      </c>
    </row>
    <row r="39" spans="1:4" ht="15" thickBot="1">
      <c r="A39" s="52"/>
      <c r="B39" s="37"/>
      <c r="C39" s="44"/>
      <c r="D39" s="58"/>
    </row>
    <row r="40" spans="1:4" ht="14.25">
      <c r="A40" s="4"/>
      <c r="B40" s="4"/>
      <c r="C40" s="5"/>
      <c r="D40" s="4"/>
    </row>
    <row r="41" spans="1:4" ht="14.25" customHeight="1">
      <c r="A41" s="54" t="s">
        <v>2</v>
      </c>
      <c r="B41" s="54"/>
      <c r="C41" s="54"/>
      <c r="D41" s="54"/>
    </row>
  </sheetData>
  <sheetProtection/>
  <protectedRanges>
    <protectedRange sqref="C8:C21" name="Range1_3_1"/>
    <protectedRange sqref="C26:C39" name="Range1_3"/>
  </protectedRanges>
  <mergeCells count="67">
    <mergeCell ref="C10:C11"/>
    <mergeCell ref="D10:D11"/>
    <mergeCell ref="A2:D2"/>
    <mergeCell ref="A3:D3"/>
    <mergeCell ref="A4:D5"/>
    <mergeCell ref="A6:A7"/>
    <mergeCell ref="B6:B7"/>
    <mergeCell ref="C6:C7"/>
    <mergeCell ref="A8:A9"/>
    <mergeCell ref="A12:A13"/>
    <mergeCell ref="B12:B13"/>
    <mergeCell ref="C12:C13"/>
    <mergeCell ref="D12:D13"/>
    <mergeCell ref="B8:B9"/>
    <mergeCell ref="C8:C9"/>
    <mergeCell ref="D8:D9"/>
    <mergeCell ref="A10:A11"/>
    <mergeCell ref="B10:B11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D23"/>
    <mergeCell ref="A24:A25"/>
    <mergeCell ref="B24:B25"/>
    <mergeCell ref="C24:C25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A38:A39"/>
    <mergeCell ref="B38:B39"/>
    <mergeCell ref="C38:C39"/>
    <mergeCell ref="D38:D39"/>
    <mergeCell ref="A41:D41"/>
    <mergeCell ref="A34:A35"/>
    <mergeCell ref="B34:B35"/>
    <mergeCell ref="C34:C35"/>
    <mergeCell ref="D34:D35"/>
    <mergeCell ref="A36:A3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G21" sqref="G21"/>
    </sheetView>
  </sheetViews>
  <sheetFormatPr defaultColWidth="8.8515625" defaultRowHeight="15"/>
  <cols>
    <col min="1" max="1" width="19.28125" style="1" customWidth="1"/>
    <col min="2" max="2" width="79.28125" style="1" customWidth="1"/>
    <col min="3" max="3" width="18.00390625" style="3" customWidth="1"/>
    <col min="4" max="4" width="21.00390625" style="1" customWidth="1"/>
    <col min="5" max="6" width="8.8515625" style="1" customWidth="1"/>
    <col min="7" max="7" width="14.57421875" style="1" bestFit="1" customWidth="1"/>
    <col min="8" max="16384" width="8.8515625" style="1" customWidth="1"/>
  </cols>
  <sheetData>
    <row r="1" spans="1:4" ht="15">
      <c r="A1" s="7" t="s">
        <v>61</v>
      </c>
      <c r="B1" s="8"/>
      <c r="C1" s="9"/>
      <c r="D1" s="10"/>
    </row>
    <row r="2" spans="1:4" ht="18" customHeight="1">
      <c r="A2" s="45" t="s">
        <v>66</v>
      </c>
      <c r="B2" s="46"/>
      <c r="C2" s="46"/>
      <c r="D2" s="47"/>
    </row>
    <row r="3" spans="1:4" ht="30.75" customHeight="1" thickBot="1">
      <c r="A3" s="48" t="s">
        <v>22</v>
      </c>
      <c r="B3" s="49"/>
      <c r="C3" s="49"/>
      <c r="D3" s="50"/>
    </row>
    <row r="4" spans="1:4" ht="21.75" customHeight="1">
      <c r="A4" s="46" t="s">
        <v>62</v>
      </c>
      <c r="B4" s="46"/>
      <c r="C4" s="46"/>
      <c r="D4" s="46"/>
    </row>
    <row r="5" spans="1:4" ht="21.75" customHeight="1" thickBot="1">
      <c r="A5" s="49"/>
      <c r="B5" s="49"/>
      <c r="C5" s="49"/>
      <c r="D5" s="49"/>
    </row>
    <row r="6" spans="1:4" ht="27" customHeight="1">
      <c r="A6" s="55" t="s">
        <v>23</v>
      </c>
      <c r="B6" s="38" t="s">
        <v>0</v>
      </c>
      <c r="C6" s="40" t="s">
        <v>67</v>
      </c>
      <c r="D6" s="13" t="s">
        <v>1</v>
      </c>
    </row>
    <row r="7" spans="1:4" ht="40.5" customHeight="1" thickBot="1">
      <c r="A7" s="56"/>
      <c r="B7" s="39"/>
      <c r="C7" s="41"/>
      <c r="D7" s="12" t="s">
        <v>68</v>
      </c>
    </row>
    <row r="8" spans="1:4" ht="14.25" customHeight="1">
      <c r="A8" s="31" t="s">
        <v>33</v>
      </c>
      <c r="B8" s="16" t="s">
        <v>21</v>
      </c>
      <c r="C8" s="35">
        <v>0</v>
      </c>
      <c r="D8" s="23">
        <f>C8*1000000</f>
        <v>0</v>
      </c>
    </row>
    <row r="9" spans="1:4" ht="14.25">
      <c r="A9" s="32"/>
      <c r="B9" s="17"/>
      <c r="C9" s="36"/>
      <c r="D9" s="24"/>
    </row>
    <row r="10" spans="1:4" ht="14.25" customHeight="1">
      <c r="A10" s="25" t="s">
        <v>34</v>
      </c>
      <c r="B10" s="18" t="s">
        <v>21</v>
      </c>
      <c r="C10" s="27">
        <v>0</v>
      </c>
      <c r="D10" s="57">
        <f>C10*2000000</f>
        <v>0</v>
      </c>
    </row>
    <row r="11" spans="1:4" ht="14.25" customHeight="1">
      <c r="A11" s="26"/>
      <c r="B11" s="17"/>
      <c r="C11" s="28"/>
      <c r="D11" s="24"/>
    </row>
    <row r="12" spans="1:4" ht="14.25" customHeight="1">
      <c r="A12" s="25" t="s">
        <v>35</v>
      </c>
      <c r="B12" s="18" t="s">
        <v>21</v>
      </c>
      <c r="C12" s="27">
        <v>0</v>
      </c>
      <c r="D12" s="57">
        <f>C12*2500000</f>
        <v>0</v>
      </c>
    </row>
    <row r="13" spans="1:7" ht="14.25" customHeight="1">
      <c r="A13" s="26"/>
      <c r="B13" s="17"/>
      <c r="C13" s="28"/>
      <c r="D13" s="24"/>
      <c r="G13" s="14" t="s">
        <v>3</v>
      </c>
    </row>
    <row r="14" spans="1:4" ht="14.25" customHeight="1">
      <c r="A14" s="25" t="s">
        <v>36</v>
      </c>
      <c r="B14" s="18" t="s">
        <v>21</v>
      </c>
      <c r="C14" s="27">
        <v>0</v>
      </c>
      <c r="D14" s="57">
        <f>C14*3000000</f>
        <v>0</v>
      </c>
    </row>
    <row r="15" spans="1:4" ht="14.25" customHeight="1">
      <c r="A15" s="26"/>
      <c r="B15" s="17"/>
      <c r="C15" s="28"/>
      <c r="D15" s="24"/>
    </row>
    <row r="16" spans="1:4" ht="14.25" customHeight="1">
      <c r="A16" s="25" t="s">
        <v>37</v>
      </c>
      <c r="B16" s="18" t="s">
        <v>21</v>
      </c>
      <c r="C16" s="27">
        <v>0</v>
      </c>
      <c r="D16" s="57">
        <f>C16*3500000</f>
        <v>0</v>
      </c>
    </row>
    <row r="17" spans="1:4" ht="14.25" customHeight="1">
      <c r="A17" s="26"/>
      <c r="B17" s="17"/>
      <c r="C17" s="28"/>
      <c r="D17" s="24"/>
    </row>
    <row r="18" spans="1:4" ht="14.25" customHeight="1">
      <c r="A18" s="51" t="s">
        <v>38</v>
      </c>
      <c r="B18" s="18" t="s">
        <v>21</v>
      </c>
      <c r="C18" s="27">
        <v>0</v>
      </c>
      <c r="D18" s="57">
        <f>C18*4000000</f>
        <v>0</v>
      </c>
    </row>
    <row r="19" spans="1:4" ht="14.25" customHeight="1">
      <c r="A19" s="60"/>
      <c r="B19" s="17"/>
      <c r="C19" s="28"/>
      <c r="D19" s="24"/>
    </row>
    <row r="20" spans="1:4" ht="14.25" customHeight="1">
      <c r="A20" s="51" t="s">
        <v>39</v>
      </c>
      <c r="B20" s="18" t="s">
        <v>21</v>
      </c>
      <c r="C20" s="27">
        <v>0</v>
      </c>
      <c r="D20" s="57">
        <f>C20*4000000</f>
        <v>0</v>
      </c>
    </row>
    <row r="21" spans="1:4" ht="14.25" customHeight="1" thickBot="1">
      <c r="A21" s="52"/>
      <c r="B21" s="37"/>
      <c r="C21" s="44"/>
      <c r="D21" s="58"/>
    </row>
    <row r="22" spans="1:4" s="6" customFormat="1" ht="21.75" customHeight="1">
      <c r="A22" s="46" t="s">
        <v>19</v>
      </c>
      <c r="B22" s="46"/>
      <c r="C22" s="46"/>
      <c r="D22" s="46"/>
    </row>
    <row r="23" spans="1:4" s="6" customFormat="1" ht="21.75" customHeight="1" thickBot="1">
      <c r="A23" s="49"/>
      <c r="B23" s="49"/>
      <c r="C23" s="49"/>
      <c r="D23" s="49"/>
    </row>
    <row r="24" spans="1:4" s="6" customFormat="1" ht="26.25" customHeight="1">
      <c r="A24" s="55" t="s">
        <v>24</v>
      </c>
      <c r="B24" s="42" t="s">
        <v>0</v>
      </c>
      <c r="C24" s="43" t="s">
        <v>11</v>
      </c>
      <c r="D24" s="12" t="s">
        <v>1</v>
      </c>
    </row>
    <row r="25" spans="1:4" s="6" customFormat="1" ht="42" customHeight="1" thickBot="1">
      <c r="A25" s="56"/>
      <c r="B25" s="39"/>
      <c r="C25" s="41"/>
      <c r="D25" s="12" t="s">
        <v>68</v>
      </c>
    </row>
    <row r="26" spans="1:4" s="6" customFormat="1" ht="14.25">
      <c r="A26" s="33" t="s">
        <v>54</v>
      </c>
      <c r="B26" s="16" t="s">
        <v>20</v>
      </c>
      <c r="C26" s="35">
        <v>0</v>
      </c>
      <c r="D26" s="23">
        <f>C26*8000000</f>
        <v>0</v>
      </c>
    </row>
    <row r="27" spans="1:4" ht="14.25">
      <c r="A27" s="34"/>
      <c r="B27" s="17"/>
      <c r="C27" s="36"/>
      <c r="D27" s="24"/>
    </row>
    <row r="28" spans="1:4" ht="14.25">
      <c r="A28" s="31" t="s">
        <v>55</v>
      </c>
      <c r="B28" s="18" t="s">
        <v>20</v>
      </c>
      <c r="C28" s="27">
        <v>0</v>
      </c>
      <c r="D28" s="57">
        <f>C28*16000000</f>
        <v>0</v>
      </c>
    </row>
    <row r="29" spans="1:4" ht="14.25">
      <c r="A29" s="32"/>
      <c r="B29" s="17"/>
      <c r="C29" s="28"/>
      <c r="D29" s="24"/>
    </row>
    <row r="30" spans="1:4" ht="14.25">
      <c r="A30" s="25" t="s">
        <v>56</v>
      </c>
      <c r="B30" s="18" t="s">
        <v>20</v>
      </c>
      <c r="C30" s="27">
        <v>0</v>
      </c>
      <c r="D30" s="57">
        <f>C30*24000000</f>
        <v>0</v>
      </c>
    </row>
    <row r="31" spans="1:4" ht="14.25">
      <c r="A31" s="26"/>
      <c r="B31" s="17"/>
      <c r="C31" s="28"/>
      <c r="D31" s="24"/>
    </row>
    <row r="32" spans="1:4" ht="14.25">
      <c r="A32" s="25" t="s">
        <v>57</v>
      </c>
      <c r="B32" s="18" t="s">
        <v>20</v>
      </c>
      <c r="C32" s="27">
        <v>0</v>
      </c>
      <c r="D32" s="57">
        <f>C32*32000000</f>
        <v>0</v>
      </c>
    </row>
    <row r="33" spans="1:4" ht="14.25">
      <c r="A33" s="26"/>
      <c r="B33" s="17"/>
      <c r="C33" s="28"/>
      <c r="D33" s="24"/>
    </row>
    <row r="34" spans="1:4" ht="14.25">
      <c r="A34" s="25" t="s">
        <v>58</v>
      </c>
      <c r="B34" s="18" t="s">
        <v>20</v>
      </c>
      <c r="C34" s="27">
        <v>0</v>
      </c>
      <c r="D34" s="57">
        <f>C34*40000000</f>
        <v>0</v>
      </c>
    </row>
    <row r="35" spans="1:4" ht="14.25">
      <c r="A35" s="26"/>
      <c r="B35" s="17"/>
      <c r="C35" s="28"/>
      <c r="D35" s="24"/>
    </row>
    <row r="36" spans="1:4" ht="14.25">
      <c r="A36" s="25" t="s">
        <v>59</v>
      </c>
      <c r="B36" s="18" t="s">
        <v>20</v>
      </c>
      <c r="C36" s="27">
        <v>0</v>
      </c>
      <c r="D36" s="57">
        <f>C36*48000000</f>
        <v>0</v>
      </c>
    </row>
    <row r="37" spans="1:4" ht="14.25">
      <c r="A37" s="26"/>
      <c r="B37" s="17"/>
      <c r="C37" s="28"/>
      <c r="D37" s="24"/>
    </row>
    <row r="38" spans="1:4" ht="14.25">
      <c r="A38" s="51" t="s">
        <v>60</v>
      </c>
      <c r="B38" s="53" t="s">
        <v>20</v>
      </c>
      <c r="C38" s="27">
        <v>0</v>
      </c>
      <c r="D38" s="57">
        <f>C38*48000001</f>
        <v>0</v>
      </c>
    </row>
    <row r="39" spans="1:4" ht="15" thickBot="1">
      <c r="A39" s="52"/>
      <c r="B39" s="37"/>
      <c r="C39" s="44"/>
      <c r="D39" s="58"/>
    </row>
    <row r="40" spans="1:4" ht="14.25">
      <c r="A40" s="4"/>
      <c r="B40" s="4"/>
      <c r="C40" s="5"/>
      <c r="D40" s="4"/>
    </row>
    <row r="41" spans="1:4" ht="14.25" customHeight="1">
      <c r="A41" s="54" t="s">
        <v>2</v>
      </c>
      <c r="B41" s="54"/>
      <c r="C41" s="54"/>
      <c r="D41" s="54"/>
    </row>
  </sheetData>
  <sheetProtection/>
  <protectedRanges>
    <protectedRange sqref="C8:C21" name="Range1_3_1_3"/>
    <protectedRange sqref="C26:C39" name="Range1_3"/>
  </protectedRanges>
  <mergeCells count="67">
    <mergeCell ref="A8:A9"/>
    <mergeCell ref="B8:B9"/>
    <mergeCell ref="C8:C9"/>
    <mergeCell ref="D8:D9"/>
    <mergeCell ref="A2:D2"/>
    <mergeCell ref="A3:D3"/>
    <mergeCell ref="A4:D5"/>
    <mergeCell ref="A6:A7"/>
    <mergeCell ref="B6:B7"/>
    <mergeCell ref="C6:C7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D23"/>
    <mergeCell ref="A24:A25"/>
    <mergeCell ref="B24:B25"/>
    <mergeCell ref="C24:C25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A38:A39"/>
    <mergeCell ref="B38:B39"/>
    <mergeCell ref="C38:C39"/>
    <mergeCell ref="D38:D39"/>
    <mergeCell ref="A41:D41"/>
    <mergeCell ref="A34:A35"/>
    <mergeCell ref="B34:B35"/>
    <mergeCell ref="C34:C35"/>
    <mergeCell ref="D34:D35"/>
    <mergeCell ref="A36:A37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Reid,Charmyne</dc:creator>
  <cp:keywords/>
  <dc:description/>
  <cp:lastModifiedBy>Reid, Charmyne</cp:lastModifiedBy>
  <cp:lastPrinted>2014-12-11T16:07:11Z</cp:lastPrinted>
  <dcterms:created xsi:type="dcterms:W3CDTF">2014-05-21T18:16:44Z</dcterms:created>
  <dcterms:modified xsi:type="dcterms:W3CDTF">2014-12-11T16:09:15Z</dcterms:modified>
  <cp:category/>
  <cp:version/>
  <cp:contentType/>
  <cp:contentStatus/>
</cp:coreProperties>
</file>